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4940" windowHeight="9000" activeTab="0"/>
  </bookViews>
  <sheets>
    <sheet name="２年比較用" sheetId="1" r:id="rId1"/>
  </sheets>
  <definedNames/>
  <calcPr fullCalcOnLoad="1"/>
</workbook>
</file>

<file path=xl/sharedStrings.xml><?xml version="1.0" encoding="utf-8"?>
<sst xmlns="http://schemas.openxmlformats.org/spreadsheetml/2006/main" count="61" uniqueCount="43">
  <si>
    <t>家族
人数</t>
  </si>
  <si>
    <t>家族人数の増減</t>
  </si>
  <si>
    <t>(大人)</t>
  </si>
  <si>
    <t>(子供)</t>
  </si>
  <si>
    <t>(合計)</t>
  </si>
  <si>
    <t>使用月</t>
  </si>
  <si>
    <r>
      <t>二酸化炭素排出量
(ｋｇ-CO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)</t>
    </r>
  </si>
  <si>
    <t>合　計</t>
  </si>
  <si>
    <t>①～⑥合計</t>
  </si>
  <si>
    <t>あきしま省エネ家計簿報告書（２年比較用）</t>
  </si>
  <si>
    <t>②　(㎥)</t>
  </si>
  <si>
    <t>③　(㎥)</t>
  </si>
  <si>
    <t>④　(㎥)</t>
  </si>
  <si>
    <t>⑤　(ℓ)</t>
  </si>
  <si>
    <t>⑥　(ℓ)</t>
  </si>
  <si>
    <t>⑤×2.3＝</t>
  </si>
  <si>
    <t>⑥×2.5＝</t>
  </si>
  <si>
    <t>平成　　　　年</t>
  </si>
  <si>
    <t>（氏　名）</t>
  </si>
  <si>
    <r>
      <t>都市ガス使用量
（単位：ｍ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</si>
  <si>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プロパンガス使用量
（単位：ｍ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</si>
  <si>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r>
      <t>水道使用量
（単位：ｍ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</si>
  <si>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ガソリン使用量
（単位：Ｌ）</t>
  </si>
  <si>
    <t>灯油使用量
（単位：Ｌ）</t>
  </si>
  <si>
    <t>１２月</t>
  </si>
  <si>
    <t>２月</t>
  </si>
  <si>
    <t>※　『 白地の欄 』に氏名・家族人数・使用量２年分（前年と前々年）のデータを入力して下さい。</t>
  </si>
  <si>
    <t>電気使用量
（単位：ｋＷｈ）</t>
  </si>
  <si>
    <t>①(ｋWｈ)</t>
  </si>
  <si>
    <t>①×0.38＝</t>
  </si>
  <si>
    <t>都市ガス
②×2.2＝</t>
  </si>
  <si>
    <t>ﾌﾟﾛﾊﾟﾝｶﾞｽ
③×6.0=</t>
  </si>
  <si>
    <t>④×0.36＝</t>
  </si>
  <si>
    <t>１月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</si>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</sst>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#&quot;kwh&quot;"/>
    <numFmt numFmtId="178" formatCode="#,##0_ "/>
    <numFmt numFmtId="179" formatCode="&quot;（&quot;\ &quot;）&quot;"/>
    <numFmt numFmtId="180" formatCode="&quot;（&quot;\+\c\1\2\ &quot;）&quot;"/>
    <numFmt numFmtId="181" formatCode="#,##0_);\(#,##0\)"/>
    <numFmt numFmtId="182" formatCode="#,###.0&quot;㎥&quot;"/>
    <numFmt numFmtId="183" formatCode="#,###.0&quot;㍑&quot;"/>
    <numFmt numFmtId="184" formatCode="#,##0_);[Red]\(#,##0\)"/>
    <numFmt numFmtId="185" formatCode="#,##0;&quot;▲ &quot;#,##0"/>
    <numFmt numFmtId="186" formatCode="&quot;平成&quot;0&quot;年度&quot;"/>
    <numFmt numFmtId="187" formatCode="#,##0.0_ "/>
    <numFmt numFmtId="188" formatCode="&quot;＋&quot;#,##0;&quot;－&quot;#,##0;&quot;±&quot;"/>
    <numFmt numFmtId="189" formatCode="&quot;＋&quot;#,##0.0;&quot;－&quot;#,##0.0;&quot;±0.0&quot;"/>
    <numFmt numFmtId="190" formatCode="#&quot;人&quot;\ "/>
    <numFmt numFmtId="191" formatCode="&quot;計&quot;#&quot;人&quot;;;&quot;計　　　人&quot;\ "/>
    <numFmt numFmtId="192" formatCode="&quot;大人&quot;#&quot;人 &quot;;;&quot;大人　　人 &quot;"/>
    <numFmt numFmtId="193" formatCode="&quot;子供&quot;#&quot;人 &quot;;;&quot;子供　　人 &quot;"/>
    <numFmt numFmtId="194" formatCode="#,##0.0_);[Red]\(#,##0.0\)"/>
    <numFmt numFmtId="195" formatCode="#,##0.00_ "/>
    <numFmt numFmtId="196" formatCode="0_);[Red]\(0\)"/>
    <numFmt numFmtId="197" formatCode="&quot;計&quot;#&quot;人&quot;;;&quot;計　人&quot;\ "/>
    <numFmt numFmtId="198" formatCode="@&quot;　　　　　&quot;"/>
    <numFmt numFmtId="199" formatCode="@&quot;　　　　&quot;"/>
    <numFmt numFmtId="200" formatCode="0&quot;人&quot;\ ;;&quot;人&quot;;@"/>
    <numFmt numFmtId="201" formatCode="@&quot;　　&quot;"/>
    <numFmt numFmtId="202" formatCode="@&quot;　　　&quot;"/>
    <numFmt numFmtId="203" formatCode="0&quot;月&quot;"/>
    <numFmt numFmtId="204" formatCode="&quot;増&quot;#,##0&quot;人 &quot;;&quot;減&quot;#,##0&quot;人 &quot;;&quot;増減なし &quot;;_ @_ "/>
    <numFmt numFmtId="205" formatCode="&quot;増&quot;#,##0&quot;人&quot;;&quot;減&quot;#,##0&quot;人&quot;;&quot;増減なし&quot;;_ @_ "/>
    <numFmt numFmtId="206" formatCode="\(0\)"/>
    <numFmt numFmtId="207" formatCode="&quot;増&quot;#,##0&quot;人&quot;;&quot;減&quot;#,##0&quot;人&quot;;&quot;±０人&quot;;_ @_ "/>
    <numFmt numFmtId="208" formatCode="0&quot;人&quot;"/>
    <numFmt numFmtId="209" formatCode="&quot;平成&quot;0&quot;年&quot;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8"/>
      <name val="Century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vertAlign val="subscript"/>
      <sz val="11"/>
      <name val="ＭＳ Ｐゴシック"/>
      <family val="3"/>
    </font>
    <font>
      <b/>
      <sz val="18"/>
      <color indexed="9"/>
      <name val="ＭＳ Ｐゴシック"/>
      <family val="3"/>
    </font>
    <font>
      <sz val="11"/>
      <name val="Century"/>
      <family val="1"/>
    </font>
    <font>
      <vertAlign val="superscript"/>
      <sz val="11"/>
      <name val="ＭＳ Ｐゴシック"/>
      <family val="3"/>
    </font>
    <font>
      <sz val="10.5"/>
      <color indexed="10"/>
      <name val="ＭＳ Ｐゴシック"/>
      <family val="3"/>
    </font>
    <font>
      <sz val="4.75"/>
      <color indexed="8"/>
      <name val="ＭＳ Ｐゴシック"/>
      <family val="3"/>
    </font>
    <font>
      <sz val="6"/>
      <color indexed="8"/>
      <name val="ＭＳ Ｐゴシック"/>
      <family val="3"/>
    </font>
    <font>
      <sz val="7.35"/>
      <color indexed="8"/>
      <name val="ＭＳ Ｐゴシック"/>
      <family val="3"/>
    </font>
    <font>
      <sz val="4.25"/>
      <color indexed="8"/>
      <name val="ＭＳ Ｐゴシック"/>
      <family val="3"/>
    </font>
    <font>
      <sz val="5.25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vertAlign val="subscript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thin"/>
      <top style="medium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200" fontId="8" fillId="0" borderId="10" xfId="0" applyNumberFormat="1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vertical="center"/>
      <protection locked="0"/>
    </xf>
    <xf numFmtId="200" fontId="8" fillId="33" borderId="12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horizontal="center" vertical="center"/>
      <protection locked="0"/>
    </xf>
    <xf numFmtId="186" fontId="0" fillId="33" borderId="14" xfId="0" applyNumberFormat="1" applyFont="1" applyFill="1" applyBorder="1" applyAlignment="1" applyProtection="1">
      <alignment horizontal="center" vertical="center" shrinkToFit="1"/>
      <protection/>
    </xf>
    <xf numFmtId="186" fontId="0" fillId="33" borderId="13" xfId="0" applyNumberFormat="1" applyFont="1" applyFill="1" applyBorder="1" applyAlignment="1" applyProtection="1">
      <alignment horizontal="center" vertical="center" shrinkToFit="1"/>
      <protection/>
    </xf>
    <xf numFmtId="186" fontId="0" fillId="33" borderId="15" xfId="0" applyNumberFormat="1" applyFont="1" applyFill="1" applyBorder="1" applyAlignment="1" applyProtection="1">
      <alignment horizontal="center" vertical="center" shrinkToFit="1"/>
      <protection/>
    </xf>
    <xf numFmtId="178" fontId="6" fillId="33" borderId="16" xfId="0" applyNumberFormat="1" applyFont="1" applyFill="1" applyBorder="1" applyAlignment="1">
      <alignment horizontal="center" vertical="center"/>
    </xf>
    <xf numFmtId="178" fontId="6" fillId="33" borderId="17" xfId="0" applyNumberFormat="1" applyFont="1" applyFill="1" applyBorder="1" applyAlignment="1">
      <alignment horizontal="center" vertical="center"/>
    </xf>
    <xf numFmtId="187" fontId="6" fillId="33" borderId="16" xfId="0" applyNumberFormat="1" applyFont="1" applyFill="1" applyBorder="1" applyAlignment="1">
      <alignment horizontal="center" vertical="center"/>
    </xf>
    <xf numFmtId="187" fontId="6" fillId="33" borderId="18" xfId="0" applyNumberFormat="1" applyFont="1" applyFill="1" applyBorder="1" applyAlignment="1">
      <alignment horizontal="center" vertical="center"/>
    </xf>
    <xf numFmtId="178" fontId="11" fillId="33" borderId="19" xfId="0" applyNumberFormat="1" applyFont="1" applyFill="1" applyBorder="1" applyAlignment="1">
      <alignment horizontal="right" vertical="center" shrinkToFit="1"/>
    </xf>
    <xf numFmtId="178" fontId="11" fillId="33" borderId="20" xfId="0" applyNumberFormat="1" applyFont="1" applyFill="1" applyBorder="1" applyAlignment="1">
      <alignment horizontal="right" vertical="center" shrinkToFit="1"/>
    </xf>
    <xf numFmtId="187" fontId="11" fillId="33" borderId="19" xfId="0" applyNumberFormat="1" applyFont="1" applyFill="1" applyBorder="1" applyAlignment="1">
      <alignment horizontal="right" vertical="center" shrinkToFit="1"/>
    </xf>
    <xf numFmtId="187" fontId="11" fillId="33" borderId="21" xfId="0" applyNumberFormat="1" applyFont="1" applyFill="1" applyBorder="1" applyAlignment="1">
      <alignment horizontal="right" vertical="center" shrinkToFit="1"/>
    </xf>
    <xf numFmtId="195" fontId="11" fillId="33" borderId="19" xfId="0" applyNumberFormat="1" applyFont="1" applyFill="1" applyBorder="1" applyAlignment="1">
      <alignment horizontal="right" vertical="center" shrinkToFit="1"/>
    </xf>
    <xf numFmtId="195" fontId="11" fillId="33" borderId="21" xfId="0" applyNumberFormat="1" applyFont="1" applyFill="1" applyBorder="1" applyAlignment="1">
      <alignment horizontal="right" vertical="center" shrinkToFit="1"/>
    </xf>
    <xf numFmtId="178" fontId="6" fillId="33" borderId="22" xfId="0" applyNumberFormat="1" applyFont="1" applyFill="1" applyBorder="1" applyAlignment="1">
      <alignment horizontal="center" vertical="center"/>
    </xf>
    <xf numFmtId="178" fontId="6" fillId="33" borderId="23" xfId="0" applyNumberFormat="1" applyFont="1" applyFill="1" applyBorder="1" applyAlignment="1">
      <alignment horizontal="center" vertical="center"/>
    </xf>
    <xf numFmtId="178" fontId="6" fillId="33" borderId="16" xfId="0" applyNumberFormat="1" applyFont="1" applyFill="1" applyBorder="1" applyAlignment="1">
      <alignment horizontal="center" vertical="center" wrapText="1"/>
    </xf>
    <xf numFmtId="178" fontId="6" fillId="33" borderId="18" xfId="0" applyNumberFormat="1" applyFont="1" applyFill="1" applyBorder="1" applyAlignment="1">
      <alignment horizontal="center" vertical="center" wrapText="1"/>
    </xf>
    <xf numFmtId="178" fontId="6" fillId="33" borderId="24" xfId="0" applyNumberFormat="1" applyFont="1" applyFill="1" applyBorder="1" applyAlignment="1">
      <alignment horizontal="center" vertical="center"/>
    </xf>
    <xf numFmtId="194" fontId="11" fillId="33" borderId="19" xfId="0" applyNumberFormat="1" applyFont="1" applyFill="1" applyBorder="1" applyAlignment="1">
      <alignment horizontal="right" vertical="center" shrinkToFit="1"/>
    </xf>
    <xf numFmtId="194" fontId="11" fillId="33" borderId="20" xfId="0" applyNumberFormat="1" applyFont="1" applyFill="1" applyBorder="1" applyAlignment="1">
      <alignment horizontal="right" vertical="center" shrinkToFit="1"/>
    </xf>
    <xf numFmtId="194" fontId="11" fillId="33" borderId="21" xfId="0" applyNumberFormat="1" applyFont="1" applyFill="1" applyBorder="1" applyAlignment="1">
      <alignment horizontal="right" vertical="center" shrinkToFit="1"/>
    </xf>
    <xf numFmtId="194" fontId="11" fillId="33" borderId="19" xfId="0" applyNumberFormat="1" applyFont="1" applyFill="1" applyBorder="1" applyAlignment="1" applyProtection="1">
      <alignment horizontal="right" vertical="center" shrinkToFit="1"/>
      <protection/>
    </xf>
    <xf numFmtId="194" fontId="11" fillId="33" borderId="21" xfId="0" applyNumberFormat="1" applyFont="1" applyFill="1" applyBorder="1" applyAlignment="1" applyProtection="1">
      <alignment horizontal="right" vertical="center" shrinkToFit="1"/>
      <protection/>
    </xf>
    <xf numFmtId="178" fontId="11" fillId="0" borderId="25" xfId="0" applyNumberFormat="1" applyFont="1" applyBorder="1" applyAlignment="1" applyProtection="1">
      <alignment horizontal="right" vertical="center" shrinkToFit="1"/>
      <protection locked="0"/>
    </xf>
    <xf numFmtId="178" fontId="11" fillId="0" borderId="26" xfId="0" applyNumberFormat="1" applyFont="1" applyBorder="1" applyAlignment="1" applyProtection="1">
      <alignment horizontal="right" vertical="center" shrinkToFit="1"/>
      <protection locked="0"/>
    </xf>
    <xf numFmtId="194" fontId="11" fillId="0" borderId="25" xfId="0" applyNumberFormat="1" applyFont="1" applyBorder="1" applyAlignment="1" applyProtection="1">
      <alignment horizontal="right" vertical="center" shrinkToFit="1"/>
      <protection locked="0"/>
    </xf>
    <xf numFmtId="194" fontId="11" fillId="0" borderId="27" xfId="0" applyNumberFormat="1" applyFont="1" applyBorder="1" applyAlignment="1" applyProtection="1">
      <alignment horizontal="right" vertical="center" shrinkToFit="1"/>
      <protection locked="0"/>
    </xf>
    <xf numFmtId="195" fontId="11" fillId="0" borderId="25" xfId="0" applyNumberFormat="1" applyFont="1" applyBorder="1" applyAlignment="1" applyProtection="1">
      <alignment horizontal="right" vertical="center" shrinkToFit="1"/>
      <protection locked="0"/>
    </xf>
    <xf numFmtId="195" fontId="11" fillId="0" borderId="27" xfId="0" applyNumberFormat="1" applyFont="1" applyBorder="1" applyAlignment="1" applyProtection="1">
      <alignment horizontal="right" vertical="center" shrinkToFit="1"/>
      <protection locked="0"/>
    </xf>
    <xf numFmtId="187" fontId="11" fillId="33" borderId="25" xfId="0" applyNumberFormat="1" applyFont="1" applyFill="1" applyBorder="1" applyAlignment="1" applyProtection="1">
      <alignment horizontal="right" vertical="center" shrinkToFit="1"/>
      <protection/>
    </xf>
    <xf numFmtId="187" fontId="11" fillId="33" borderId="27" xfId="0" applyNumberFormat="1" applyFont="1" applyFill="1" applyBorder="1" applyAlignment="1" applyProtection="1">
      <alignment horizontal="right" vertical="center" shrinkToFit="1"/>
      <protection/>
    </xf>
    <xf numFmtId="178" fontId="11" fillId="0" borderId="28" xfId="0" applyNumberFormat="1" applyFont="1" applyBorder="1" applyAlignment="1" applyProtection="1">
      <alignment horizontal="right" vertical="center" shrinkToFit="1"/>
      <protection locked="0"/>
    </xf>
    <xf numFmtId="178" fontId="11" fillId="0" borderId="29" xfId="0" applyNumberFormat="1" applyFont="1" applyBorder="1" applyAlignment="1" applyProtection="1">
      <alignment horizontal="right" vertical="center" shrinkToFit="1"/>
      <protection locked="0"/>
    </xf>
    <xf numFmtId="187" fontId="11" fillId="0" borderId="28" xfId="0" applyNumberFormat="1" applyFont="1" applyBorder="1" applyAlignment="1" applyProtection="1">
      <alignment horizontal="right" vertical="center" shrinkToFit="1"/>
      <protection locked="0"/>
    </xf>
    <xf numFmtId="187" fontId="11" fillId="0" borderId="30" xfId="0" applyNumberFormat="1" applyFont="1" applyBorder="1" applyAlignment="1" applyProtection="1">
      <alignment horizontal="right" vertical="center" shrinkToFit="1"/>
      <protection locked="0"/>
    </xf>
    <xf numFmtId="195" fontId="11" fillId="0" borderId="28" xfId="0" applyNumberFormat="1" applyFont="1" applyBorder="1" applyAlignment="1" applyProtection="1">
      <alignment horizontal="right" vertical="center" shrinkToFit="1"/>
      <protection locked="0"/>
    </xf>
    <xf numFmtId="195" fontId="11" fillId="0" borderId="30" xfId="0" applyNumberFormat="1" applyFont="1" applyBorder="1" applyAlignment="1" applyProtection="1">
      <alignment horizontal="right" vertical="center" shrinkToFit="1"/>
      <protection locked="0"/>
    </xf>
    <xf numFmtId="187" fontId="11" fillId="33" borderId="28" xfId="0" applyNumberFormat="1" applyFont="1" applyFill="1" applyBorder="1" applyAlignment="1" applyProtection="1">
      <alignment horizontal="right" vertical="center" shrinkToFit="1"/>
      <protection/>
    </xf>
    <xf numFmtId="187" fontId="11" fillId="33" borderId="30" xfId="0" applyNumberFormat="1" applyFont="1" applyFill="1" applyBorder="1" applyAlignment="1" applyProtection="1">
      <alignment horizontal="right" vertical="center" shrinkToFit="1"/>
      <protection/>
    </xf>
    <xf numFmtId="178" fontId="11" fillId="0" borderId="14" xfId="0" applyNumberFormat="1" applyFont="1" applyBorder="1" applyAlignment="1" applyProtection="1">
      <alignment horizontal="right" vertical="center" shrinkToFit="1"/>
      <protection locked="0"/>
    </xf>
    <xf numFmtId="178" fontId="11" fillId="0" borderId="13" xfId="0" applyNumberFormat="1" applyFont="1" applyBorder="1" applyAlignment="1" applyProtection="1">
      <alignment horizontal="right" vertical="center" shrinkToFit="1"/>
      <protection locked="0"/>
    </xf>
    <xf numFmtId="187" fontId="11" fillId="0" borderId="14" xfId="0" applyNumberFormat="1" applyFont="1" applyBorder="1" applyAlignment="1" applyProtection="1">
      <alignment horizontal="right" vertical="center" shrinkToFit="1"/>
      <protection locked="0"/>
    </xf>
    <xf numFmtId="187" fontId="11" fillId="0" borderId="15" xfId="0" applyNumberFormat="1" applyFont="1" applyBorder="1" applyAlignment="1" applyProtection="1">
      <alignment horizontal="right" vertical="center" shrinkToFit="1"/>
      <protection locked="0"/>
    </xf>
    <xf numFmtId="195" fontId="11" fillId="0" borderId="14" xfId="0" applyNumberFormat="1" applyFont="1" applyBorder="1" applyAlignment="1" applyProtection="1">
      <alignment horizontal="right" vertical="center" shrinkToFit="1"/>
      <protection locked="0"/>
    </xf>
    <xf numFmtId="195" fontId="11" fillId="0" borderId="15" xfId="0" applyNumberFormat="1" applyFont="1" applyBorder="1" applyAlignment="1" applyProtection="1">
      <alignment horizontal="right" vertical="center" shrinkToFit="1"/>
      <protection locked="0"/>
    </xf>
    <xf numFmtId="187" fontId="11" fillId="33" borderId="14" xfId="0" applyNumberFormat="1" applyFont="1" applyFill="1" applyBorder="1" applyAlignment="1" applyProtection="1">
      <alignment horizontal="right" vertical="center" shrinkToFit="1"/>
      <protection/>
    </xf>
    <xf numFmtId="187" fontId="11" fillId="33" borderId="15" xfId="0" applyNumberFormat="1" applyFont="1" applyFill="1" applyBorder="1" applyAlignment="1" applyProtection="1">
      <alignment horizontal="right" vertical="center" shrinkToFit="1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0" fontId="7" fillId="0" borderId="10" xfId="0" applyNumberFormat="1" applyFont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/>
      <protection/>
    </xf>
    <xf numFmtId="0" fontId="7" fillId="33" borderId="32" xfId="0" applyFont="1" applyFill="1" applyBorder="1" applyAlignment="1" applyProtection="1">
      <alignment vertical="center"/>
      <protection/>
    </xf>
    <xf numFmtId="0" fontId="7" fillId="33" borderId="25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14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 locked="0"/>
    </xf>
    <xf numFmtId="0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34" xfId="0" applyNumberFormat="1" applyFont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 wrapText="1" shrinkToFit="1"/>
      <protection/>
    </xf>
    <xf numFmtId="0" fontId="0" fillId="33" borderId="34" xfId="0" applyFont="1" applyFill="1" applyBorder="1" applyAlignment="1" applyProtection="1">
      <alignment horizontal="center" vertical="center" shrinkToFit="1"/>
      <protection/>
    </xf>
    <xf numFmtId="0" fontId="7" fillId="33" borderId="31" xfId="0" applyNumberFormat="1" applyFont="1" applyFill="1" applyBorder="1" applyAlignment="1" applyProtection="1">
      <alignment horizontal="center" vertical="center" wrapText="1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0" fontId="0" fillId="33" borderId="31" xfId="0" applyFont="1" applyFill="1" applyBorder="1" applyAlignment="1" applyProtection="1">
      <alignment horizontal="center" vertical="center" wrapText="1" shrinkToFit="1"/>
      <protection/>
    </xf>
    <xf numFmtId="0" fontId="0" fillId="33" borderId="32" xfId="0" applyFont="1" applyFill="1" applyBorder="1" applyAlignment="1" applyProtection="1">
      <alignment horizontal="center" vertical="center" wrapText="1" shrinkToFit="1"/>
      <protection/>
    </xf>
    <xf numFmtId="0" fontId="0" fillId="33" borderId="34" xfId="0" applyFont="1" applyFill="1" applyBorder="1" applyAlignment="1" applyProtection="1">
      <alignment horizontal="center" vertical="center" wrapText="1" shrinkToFit="1"/>
      <protection/>
    </xf>
    <xf numFmtId="0" fontId="7" fillId="33" borderId="31" xfId="0" applyFont="1" applyFill="1" applyBorder="1" applyAlignment="1" applyProtection="1">
      <alignment horizontal="center" vertical="center" shrinkToFit="1"/>
      <protection/>
    </xf>
    <xf numFmtId="0" fontId="7" fillId="33" borderId="32" xfId="0" applyFont="1" applyFill="1" applyBorder="1" applyAlignment="1" applyProtection="1">
      <alignment horizontal="center" vertical="center" shrinkToFit="1"/>
      <protection/>
    </xf>
    <xf numFmtId="0" fontId="0" fillId="33" borderId="25" xfId="0" applyFont="1" applyFill="1" applyBorder="1" applyAlignment="1" applyProtection="1">
      <alignment horizontal="center" vertical="center" wrapText="1" shrinkToFit="1"/>
      <protection/>
    </xf>
    <xf numFmtId="206" fontId="5" fillId="0" borderId="35" xfId="0" applyNumberFormat="1" applyFont="1" applyBorder="1" applyAlignment="1" applyProtection="1">
      <alignment horizontal="center" vertical="center"/>
      <protection locked="0"/>
    </xf>
    <xf numFmtId="206" fontId="5" fillId="0" borderId="36" xfId="0" applyNumberFormat="1" applyFont="1" applyBorder="1" applyAlignment="1" applyProtection="1">
      <alignment horizontal="center" vertical="center"/>
      <protection locked="0"/>
    </xf>
    <xf numFmtId="206" fontId="5" fillId="0" borderId="37" xfId="0" applyNumberFormat="1" applyFont="1" applyBorder="1" applyAlignment="1" applyProtection="1">
      <alignment horizontal="center" vertical="center"/>
      <protection locked="0"/>
    </xf>
    <xf numFmtId="187" fontId="6" fillId="33" borderId="38" xfId="0" applyNumberFormat="1" applyFont="1" applyFill="1" applyBorder="1" applyAlignment="1">
      <alignment horizontal="center" vertical="center"/>
    </xf>
    <xf numFmtId="187" fontId="6" fillId="33" borderId="39" xfId="0" applyNumberFormat="1" applyFont="1" applyFill="1" applyBorder="1" applyAlignment="1">
      <alignment horizontal="center" vertical="center"/>
    </xf>
    <xf numFmtId="187" fontId="6" fillId="33" borderId="40" xfId="0" applyNumberFormat="1" applyFont="1" applyFill="1" applyBorder="1" applyAlignment="1">
      <alignment horizontal="center" vertical="center"/>
    </xf>
    <xf numFmtId="187" fontId="6" fillId="33" borderId="41" xfId="0" applyNumberFormat="1" applyFont="1" applyFill="1" applyBorder="1" applyAlignment="1">
      <alignment horizontal="center" vertical="center"/>
    </xf>
    <xf numFmtId="0" fontId="10" fillId="34" borderId="42" xfId="0" applyNumberFormat="1" applyFont="1" applyFill="1" applyBorder="1" applyAlignment="1" applyProtection="1">
      <alignment horizontal="center" vertical="center"/>
      <protection/>
    </xf>
    <xf numFmtId="0" fontId="10" fillId="34" borderId="36" xfId="0" applyNumberFormat="1" applyFont="1" applyFill="1" applyBorder="1" applyAlignment="1" applyProtection="1">
      <alignment horizontal="center" vertical="center"/>
      <protection/>
    </xf>
    <xf numFmtId="0" fontId="10" fillId="34" borderId="37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Border="1" applyAlignment="1" applyProtection="1">
      <alignment horizontal="center" vertical="center"/>
      <protection/>
    </xf>
    <xf numFmtId="0" fontId="4" fillId="0" borderId="43" xfId="0" applyNumberFormat="1" applyFont="1" applyBorder="1" applyAlignment="1" applyProtection="1">
      <alignment horizontal="center" vertical="center"/>
      <protection/>
    </xf>
    <xf numFmtId="0" fontId="7" fillId="33" borderId="2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205" fontId="8" fillId="33" borderId="14" xfId="0" applyNumberFormat="1" applyFont="1" applyFill="1" applyBorder="1" applyAlignment="1">
      <alignment horizontal="center" vertical="center"/>
    </xf>
    <xf numFmtId="205" fontId="8" fillId="33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電気使用量（単位：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kWh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27"/>
          <c:w val="0.9045"/>
          <c:h val="0.7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'２年比較用'!$B$6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'２年比較用'!$B$7:$B$18</c:f>
              <c:numCache/>
            </c:numRef>
          </c:val>
        </c:ser>
        <c:ser>
          <c:idx val="1"/>
          <c:order val="1"/>
          <c:tx>
            <c:strRef>
              <c:f>'２年比較用'!$C$6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'２年比較用'!$C$7:$C$18</c:f>
              <c:numCache/>
            </c:numRef>
          </c:val>
        </c:ser>
        <c:axId val="53552410"/>
        <c:axId val="12209643"/>
      </c:barChart>
      <c:catAx>
        <c:axId val="535524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209643"/>
        <c:crosses val="autoZero"/>
        <c:auto val="1"/>
        <c:lblOffset val="100"/>
        <c:tickLblSkip val="1"/>
        <c:noMultiLvlLbl val="0"/>
      </c:catAx>
      <c:valAx>
        <c:axId val="1220964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524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4"/>
          <c:y val="0.11175"/>
          <c:w val="0.6157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3"/>
          <c:y val="0.204"/>
          <c:w val="0.89575"/>
          <c:h val="0.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'２年比較用'!$N$6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'２年比較用'!$N$7:$N$18</c:f>
              <c:numCache/>
            </c:numRef>
          </c:val>
        </c:ser>
        <c:ser>
          <c:idx val="1"/>
          <c:order val="1"/>
          <c:tx>
            <c:strRef>
              <c:f>'２年比較用'!$O$6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'２年比較用'!$O$7:$O$18</c:f>
              <c:numCache/>
            </c:numRef>
          </c:val>
        </c:ser>
        <c:axId val="42777924"/>
        <c:axId val="49456997"/>
      </c:barChart>
      <c:catAx>
        <c:axId val="4277792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56997"/>
        <c:crosses val="autoZero"/>
        <c:auto val="1"/>
        <c:lblOffset val="100"/>
        <c:tickLblSkip val="1"/>
        <c:noMultiLvlLbl val="0"/>
      </c:catAx>
      <c:valAx>
        <c:axId val="494569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779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725"/>
          <c:y val="0.09725"/>
          <c:w val="0.6255"/>
          <c:h val="0.0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都市ガス使用量（単位：㎥）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2375"/>
          <c:w val="0.904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'２年比較用'!$D$6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'２年比較用'!$D$7:$D$18</c:f>
              <c:numCache/>
            </c:numRef>
          </c:val>
        </c:ser>
        <c:ser>
          <c:idx val="1"/>
          <c:order val="1"/>
          <c:tx>
            <c:strRef>
              <c:f>'２年比較用'!$E$6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'２年比較用'!$E$7:$E$18</c:f>
              <c:numCache/>
            </c:numRef>
          </c:val>
        </c:ser>
        <c:axId val="42459790"/>
        <c:axId val="46593791"/>
      </c:barChart>
      <c:catAx>
        <c:axId val="4245979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93791"/>
        <c:crosses val="autoZero"/>
        <c:auto val="1"/>
        <c:lblOffset val="100"/>
        <c:tickLblSkip val="1"/>
        <c:noMultiLvlLbl val="0"/>
      </c:catAx>
      <c:valAx>
        <c:axId val="465937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459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4"/>
          <c:y val="0.111"/>
          <c:w val="0.615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プロパンガス使用量（単位：㎥）</a:t>
            </a:r>
          </a:p>
        </c:rich>
      </c:tx>
      <c:layout>
        <c:manualLayout>
          <c:xMode val="factor"/>
          <c:yMode val="factor"/>
          <c:x val="0.01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25"/>
          <c:w val="0.90375"/>
          <c:h val="0.7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'２年比較用'!$F$6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'２年比較用'!$F$7:$F$18</c:f>
              <c:numCache/>
            </c:numRef>
          </c:val>
        </c:ser>
        <c:ser>
          <c:idx val="1"/>
          <c:order val="1"/>
          <c:tx>
            <c:strRef>
              <c:f>'２年比較用'!$G$6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'２年比較用'!$G$7:$G$18</c:f>
              <c:numCache/>
            </c:numRef>
          </c:val>
        </c:ser>
        <c:axId val="16690936"/>
        <c:axId val="16000697"/>
      </c:barChart>
      <c:catAx>
        <c:axId val="166909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0697"/>
        <c:crosses val="autoZero"/>
        <c:auto val="1"/>
        <c:lblOffset val="100"/>
        <c:tickLblSkip val="1"/>
        <c:noMultiLvlLbl val="0"/>
      </c:catAx>
      <c:valAx>
        <c:axId val="1600069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909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875"/>
          <c:y val="0.11725"/>
          <c:w val="0.613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水道使用量（単位：㎥）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2375"/>
          <c:w val="0.9047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'２年比較用'!$H$6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'２年比較用'!$H$7:$H$18</c:f>
              <c:numCache/>
            </c:numRef>
          </c:val>
        </c:ser>
        <c:ser>
          <c:idx val="1"/>
          <c:order val="1"/>
          <c:tx>
            <c:strRef>
              <c:f>'２年比較用'!$I$6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'２年比較用'!$I$7:$I$18</c:f>
              <c:numCache/>
            </c:numRef>
          </c:val>
        </c:ser>
        <c:axId val="9788546"/>
        <c:axId val="20988051"/>
      </c:barChart>
      <c:catAx>
        <c:axId val="978854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88051"/>
        <c:crosses val="autoZero"/>
        <c:auto val="1"/>
        <c:lblOffset val="100"/>
        <c:tickLblSkip val="1"/>
        <c:noMultiLvlLbl val="0"/>
      </c:catAx>
      <c:valAx>
        <c:axId val="2098805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88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11"/>
          <c:y val="0.10775"/>
          <c:w val="0.613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ガソリン使用量（単位：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ℓ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22375"/>
          <c:w val="0.9047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'２年比較用'!$J$6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'２年比較用'!$J$7:$J$18</c:f>
              <c:numCache/>
            </c:numRef>
          </c:val>
        </c:ser>
        <c:ser>
          <c:idx val="1"/>
          <c:order val="1"/>
          <c:tx>
            <c:strRef>
              <c:f>'２年比較用'!$K$6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'２年比較用'!$K$7:$K$18</c:f>
              <c:numCache/>
            </c:numRef>
          </c:val>
        </c:ser>
        <c:axId val="54674732"/>
        <c:axId val="22310541"/>
      </c:barChart>
      <c:catAx>
        <c:axId val="546747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674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9525"/>
          <c:y val="0.111"/>
          <c:w val="0.6132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灯油使用量（単位：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ℓ</a:t>
            </a:r>
            <a:r>
              <a:rPr lang="en-US" cap="none" sz="9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22375"/>
          <c:w val="0.90525"/>
          <c:h val="0.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'２年比較用'!$L$6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'２年比較用'!$L$7:$L$18</c:f>
              <c:numCache/>
            </c:numRef>
          </c:val>
        </c:ser>
        <c:ser>
          <c:idx val="1"/>
          <c:order val="1"/>
          <c:tx>
            <c:strRef>
              <c:f>'２年比較用'!$M$6</c:f>
              <c:strCache>
                <c:ptCount val="1"/>
                <c:pt idx="0">
                  <c:v>平成　　　　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'２年比較用'!$A$7:$A$18</c:f>
              <c:strCache/>
            </c:strRef>
          </c:cat>
          <c:val>
            <c:numRef>
              <c:f>'２年比較用'!$M$7:$M$18</c:f>
              <c:numCache/>
            </c:numRef>
          </c:val>
        </c:ser>
        <c:axId val="66577142"/>
        <c:axId val="62323367"/>
      </c:barChart>
      <c:catAx>
        <c:axId val="6657714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67"/>
        <c:crosses val="autoZero"/>
        <c:auto val="1"/>
        <c:lblOffset val="100"/>
        <c:tickLblSkip val="1"/>
        <c:noMultiLvlLbl val="0"/>
      </c:catAx>
      <c:valAx>
        <c:axId val="6232336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71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0075"/>
          <c:y val="0.111"/>
          <c:w val="0.618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23</xdr:row>
      <xdr:rowOff>47625</xdr:rowOff>
    </xdr:from>
    <xdr:ext cx="2514600" cy="2981325"/>
    <xdr:graphicFrame>
      <xdr:nvGraphicFramePr>
        <xdr:cNvPr id="1" name="グラフ 1"/>
        <xdr:cNvGraphicFramePr/>
      </xdr:nvGraphicFramePr>
      <xdr:xfrm>
        <a:off x="28575" y="6972300"/>
        <a:ext cx="25146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11</xdr:col>
      <xdr:colOff>409575</xdr:colOff>
      <xdr:row>26</xdr:row>
      <xdr:rowOff>304800</xdr:rowOff>
    </xdr:from>
    <xdr:to>
      <xdr:col>14</xdr:col>
      <xdr:colOff>685800</xdr:colOff>
      <xdr:row>40</xdr:row>
      <xdr:rowOff>304800</xdr:rowOff>
    </xdr:to>
    <xdr:graphicFrame>
      <xdr:nvGraphicFramePr>
        <xdr:cNvPr id="2" name="グラフ 2"/>
        <xdr:cNvGraphicFramePr/>
      </xdr:nvGraphicFramePr>
      <xdr:xfrm>
        <a:off x="8401050" y="8172450"/>
        <a:ext cx="2476500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695325</xdr:colOff>
      <xdr:row>23</xdr:row>
      <xdr:rowOff>47625</xdr:rowOff>
    </xdr:from>
    <xdr:to>
      <xdr:col>7</xdr:col>
      <xdr:colOff>276225</xdr:colOff>
      <xdr:row>32</xdr:row>
      <xdr:rowOff>219075</xdr:rowOff>
    </xdr:to>
    <xdr:graphicFrame>
      <xdr:nvGraphicFramePr>
        <xdr:cNvPr id="3" name="グラフ 3"/>
        <xdr:cNvGraphicFramePr/>
      </xdr:nvGraphicFramePr>
      <xdr:xfrm>
        <a:off x="2819400" y="6972300"/>
        <a:ext cx="251460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542925</xdr:colOff>
      <xdr:row>23</xdr:row>
      <xdr:rowOff>47625</xdr:rowOff>
    </xdr:from>
    <xdr:to>
      <xdr:col>11</xdr:col>
      <xdr:colOff>133350</xdr:colOff>
      <xdr:row>32</xdr:row>
      <xdr:rowOff>228600</xdr:rowOff>
    </xdr:to>
    <xdr:graphicFrame>
      <xdr:nvGraphicFramePr>
        <xdr:cNvPr id="4" name="グラフ 4"/>
        <xdr:cNvGraphicFramePr/>
      </xdr:nvGraphicFramePr>
      <xdr:xfrm>
        <a:off x="5600700" y="6972300"/>
        <a:ext cx="2524125" cy="3009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35</xdr:row>
      <xdr:rowOff>28575</xdr:rowOff>
    </xdr:from>
    <xdr:to>
      <xdr:col>3</xdr:col>
      <xdr:colOff>409575</xdr:colOff>
      <xdr:row>44</xdr:row>
      <xdr:rowOff>200025</xdr:rowOff>
    </xdr:to>
    <xdr:graphicFrame>
      <xdr:nvGraphicFramePr>
        <xdr:cNvPr id="5" name="グラフ 5"/>
        <xdr:cNvGraphicFramePr/>
      </xdr:nvGraphicFramePr>
      <xdr:xfrm>
        <a:off x="9525" y="10725150"/>
        <a:ext cx="2524125" cy="3000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676275</xdr:colOff>
      <xdr:row>35</xdr:row>
      <xdr:rowOff>0</xdr:rowOff>
    </xdr:from>
    <xdr:to>
      <xdr:col>7</xdr:col>
      <xdr:colOff>266700</xdr:colOff>
      <xdr:row>44</xdr:row>
      <xdr:rowOff>171450</xdr:rowOff>
    </xdr:to>
    <xdr:graphicFrame>
      <xdr:nvGraphicFramePr>
        <xdr:cNvPr id="6" name="グラフ 6"/>
        <xdr:cNvGraphicFramePr/>
      </xdr:nvGraphicFramePr>
      <xdr:xfrm>
        <a:off x="2800350" y="10696575"/>
        <a:ext cx="2524125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542925</xdr:colOff>
      <xdr:row>35</xdr:row>
      <xdr:rowOff>0</xdr:rowOff>
    </xdr:from>
    <xdr:to>
      <xdr:col>11</xdr:col>
      <xdr:colOff>114300</xdr:colOff>
      <xdr:row>44</xdr:row>
      <xdr:rowOff>171450</xdr:rowOff>
    </xdr:to>
    <xdr:graphicFrame>
      <xdr:nvGraphicFramePr>
        <xdr:cNvPr id="7" name="グラフ 7"/>
        <xdr:cNvGraphicFramePr/>
      </xdr:nvGraphicFramePr>
      <xdr:xfrm>
        <a:off x="5600700" y="10696575"/>
        <a:ext cx="2505075" cy="3000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190500</xdr:colOff>
      <xdr:row>27</xdr:row>
      <xdr:rowOff>66675</xdr:rowOff>
    </xdr:from>
    <xdr:to>
      <xdr:col>14</xdr:col>
      <xdr:colOff>219075</xdr:colOff>
      <xdr:row>28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8915400" y="8248650"/>
          <a:ext cx="14954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二酸化炭素排出量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（単位：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CO</a:t>
          </a:r>
          <a:r>
            <a:rPr lang="en-US" cap="none" sz="1000" b="0" i="0" u="none" baseline="-25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23"/>
  <sheetViews>
    <sheetView showZeros="0" tabSelected="1" zoomScale="75" zoomScaleNormal="75" zoomScalePageLayoutView="0" workbookViewId="0" topLeftCell="A1">
      <selection activeCell="D13" sqref="D13"/>
    </sheetView>
  </sheetViews>
  <sheetFormatPr defaultColWidth="9.00390625" defaultRowHeight="24.75" customHeight="1"/>
  <cols>
    <col min="1" max="1" width="8.625" style="1" customWidth="1"/>
    <col min="2" max="15" width="9.625" style="1" customWidth="1"/>
    <col min="16" max="16384" width="9.00390625" style="1" customWidth="1"/>
  </cols>
  <sheetData>
    <row r="1" spans="1:15" ht="39.75" customHeight="1" thickBot="1">
      <c r="A1" s="88" t="s">
        <v>9</v>
      </c>
      <c r="B1" s="89"/>
      <c r="C1" s="89"/>
      <c r="D1" s="89"/>
      <c r="E1" s="89"/>
      <c r="F1" s="89"/>
      <c r="G1" s="90"/>
      <c r="H1" s="91" t="s">
        <v>18</v>
      </c>
      <c r="I1" s="92"/>
      <c r="J1" s="81"/>
      <c r="K1" s="82"/>
      <c r="L1" s="82"/>
      <c r="M1" s="82"/>
      <c r="N1" s="82"/>
      <c r="O1" s="83"/>
    </row>
    <row r="2" spans="1:15" ht="22.5" customHeight="1">
      <c r="A2" s="73" t="s">
        <v>0</v>
      </c>
      <c r="B2" s="68" t="s">
        <v>17</v>
      </c>
      <c r="C2" s="69"/>
      <c r="D2" s="69"/>
      <c r="E2" s="69"/>
      <c r="F2" s="69"/>
      <c r="G2" s="70"/>
      <c r="H2" s="68" t="s">
        <v>17</v>
      </c>
      <c r="I2" s="69"/>
      <c r="J2" s="69"/>
      <c r="K2" s="69"/>
      <c r="L2" s="69"/>
      <c r="M2" s="70"/>
      <c r="N2" s="93" t="s">
        <v>1</v>
      </c>
      <c r="O2" s="94"/>
    </row>
    <row r="3" spans="1:15" ht="30" customHeight="1" thickBot="1">
      <c r="A3" s="74"/>
      <c r="B3" s="57" t="s">
        <v>2</v>
      </c>
      <c r="C3" s="2">
        <v>0</v>
      </c>
      <c r="D3" s="56" t="s">
        <v>3</v>
      </c>
      <c r="E3" s="2">
        <v>0</v>
      </c>
      <c r="F3" s="7" t="s">
        <v>4</v>
      </c>
      <c r="G3" s="6">
        <f>C3+E3</f>
        <v>0</v>
      </c>
      <c r="H3" s="55" t="s">
        <v>2</v>
      </c>
      <c r="I3" s="2">
        <v>0</v>
      </c>
      <c r="J3" s="56" t="s">
        <v>3</v>
      </c>
      <c r="K3" s="2">
        <v>0</v>
      </c>
      <c r="L3" s="7" t="s">
        <v>4</v>
      </c>
      <c r="M3" s="6">
        <f>I3+K3</f>
        <v>0</v>
      </c>
      <c r="N3" s="95">
        <f>M3-G3</f>
        <v>0</v>
      </c>
      <c r="O3" s="96"/>
    </row>
    <row r="4" spans="1:15" ht="9.75" customHeight="1" thickBot="1">
      <c r="A4" s="58"/>
      <c r="B4" s="64"/>
      <c r="C4" s="65"/>
      <c r="D4" s="64"/>
      <c r="E4" s="65"/>
      <c r="F4" s="64"/>
      <c r="G4" s="65"/>
      <c r="H4" s="64"/>
      <c r="I4" s="65"/>
      <c r="J4" s="64"/>
      <c r="K4" s="65"/>
      <c r="L4" s="64"/>
      <c r="M4" s="65"/>
      <c r="N4" s="66"/>
      <c r="O4" s="66"/>
    </row>
    <row r="5" spans="1:15" ht="30" customHeight="1">
      <c r="A5" s="59" t="s">
        <v>5</v>
      </c>
      <c r="B5" s="80" t="s">
        <v>27</v>
      </c>
      <c r="C5" s="72"/>
      <c r="D5" s="71" t="s">
        <v>19</v>
      </c>
      <c r="E5" s="72"/>
      <c r="F5" s="71" t="s">
        <v>20</v>
      </c>
      <c r="G5" s="72"/>
      <c r="H5" s="71" t="s">
        <v>21</v>
      </c>
      <c r="I5" s="72"/>
      <c r="J5" s="71" t="s">
        <v>22</v>
      </c>
      <c r="K5" s="77"/>
      <c r="L5" s="71" t="s">
        <v>23</v>
      </c>
      <c r="M5" s="72"/>
      <c r="N5" s="71" t="s">
        <v>6</v>
      </c>
      <c r="O5" s="72"/>
    </row>
    <row r="6" spans="1:15" ht="19.5" customHeight="1" thickBot="1">
      <c r="A6" s="60"/>
      <c r="B6" s="8" t="str">
        <f>$B$2</f>
        <v>平成　　　　年</v>
      </c>
      <c r="C6" s="9" t="str">
        <f>$H$2</f>
        <v>平成　　　　年</v>
      </c>
      <c r="D6" s="8" t="str">
        <f>$B$2</f>
        <v>平成　　　　年</v>
      </c>
      <c r="E6" s="9" t="str">
        <f>$H$2</f>
        <v>平成　　　　年</v>
      </c>
      <c r="F6" s="8" t="str">
        <f>$B$2</f>
        <v>平成　　　　年</v>
      </c>
      <c r="G6" s="9" t="str">
        <f>$H$2</f>
        <v>平成　　　　年</v>
      </c>
      <c r="H6" s="8" t="str">
        <f>$B$2</f>
        <v>平成　　　　年</v>
      </c>
      <c r="I6" s="9" t="str">
        <f>$H$2</f>
        <v>平成　　　　年</v>
      </c>
      <c r="J6" s="8" t="str">
        <f>$B$2</f>
        <v>平成　　　　年</v>
      </c>
      <c r="K6" s="9" t="str">
        <f>$H$2</f>
        <v>平成　　　　年</v>
      </c>
      <c r="L6" s="8" t="str">
        <f>$B$2</f>
        <v>平成　　　　年</v>
      </c>
      <c r="M6" s="9" t="str">
        <f>$H$2</f>
        <v>平成　　　　年</v>
      </c>
      <c r="N6" s="8" t="str">
        <f>$B$2</f>
        <v>平成　　　　年</v>
      </c>
      <c r="O6" s="10" t="str">
        <f>$H$2</f>
        <v>平成　　　　年</v>
      </c>
    </row>
    <row r="7" spans="1:15" ht="22.5" customHeight="1">
      <c r="A7" s="61" t="s">
        <v>33</v>
      </c>
      <c r="B7" s="31"/>
      <c r="C7" s="32"/>
      <c r="D7" s="33"/>
      <c r="E7" s="34"/>
      <c r="F7" s="33"/>
      <c r="G7" s="34"/>
      <c r="H7" s="31"/>
      <c r="I7" s="32"/>
      <c r="J7" s="35"/>
      <c r="K7" s="36"/>
      <c r="L7" s="35"/>
      <c r="M7" s="36"/>
      <c r="N7" s="37">
        <f aca="true" t="shared" si="0" ref="N7:N18">B7*0.36+D7*2.1+F7*6.3+H7*0.58+J7*2.3+L7*2.5</f>
        <v>0</v>
      </c>
      <c r="O7" s="38">
        <f aca="true" t="shared" si="1" ref="O7:O18">C7*0.36+E7*2.1+G7*6.3+I7*0.58+K7*2.3+M7*2.5</f>
        <v>0</v>
      </c>
    </row>
    <row r="8" spans="1:15" ht="22.5" customHeight="1">
      <c r="A8" s="62" t="s">
        <v>25</v>
      </c>
      <c r="B8" s="39"/>
      <c r="C8" s="40"/>
      <c r="D8" s="41"/>
      <c r="E8" s="42"/>
      <c r="F8" s="41"/>
      <c r="G8" s="42"/>
      <c r="H8" s="39"/>
      <c r="I8" s="40"/>
      <c r="J8" s="43"/>
      <c r="K8" s="44"/>
      <c r="L8" s="43"/>
      <c r="M8" s="44"/>
      <c r="N8" s="45">
        <f t="shared" si="0"/>
        <v>0</v>
      </c>
      <c r="O8" s="46">
        <f t="shared" si="1"/>
        <v>0</v>
      </c>
    </row>
    <row r="9" spans="1:15" ht="22.5" customHeight="1">
      <c r="A9" s="62" t="s">
        <v>34</v>
      </c>
      <c r="B9" s="39"/>
      <c r="C9" s="40"/>
      <c r="D9" s="41"/>
      <c r="E9" s="42"/>
      <c r="F9" s="41"/>
      <c r="G9" s="42"/>
      <c r="H9" s="39"/>
      <c r="I9" s="40"/>
      <c r="J9" s="43"/>
      <c r="K9" s="44"/>
      <c r="L9" s="43"/>
      <c r="M9" s="44"/>
      <c r="N9" s="45">
        <f t="shared" si="0"/>
        <v>0</v>
      </c>
      <c r="O9" s="46">
        <f t="shared" si="1"/>
        <v>0</v>
      </c>
    </row>
    <row r="10" spans="1:15" ht="22.5" customHeight="1">
      <c r="A10" s="62" t="s">
        <v>35</v>
      </c>
      <c r="B10" s="39"/>
      <c r="C10" s="40"/>
      <c r="D10" s="41"/>
      <c r="E10" s="42"/>
      <c r="F10" s="41"/>
      <c r="G10" s="42"/>
      <c r="H10" s="39"/>
      <c r="I10" s="40"/>
      <c r="J10" s="43"/>
      <c r="K10" s="44"/>
      <c r="L10" s="43"/>
      <c r="M10" s="44"/>
      <c r="N10" s="45">
        <f t="shared" si="0"/>
        <v>0</v>
      </c>
      <c r="O10" s="46">
        <f t="shared" si="1"/>
        <v>0</v>
      </c>
    </row>
    <row r="11" spans="1:15" ht="22.5" customHeight="1">
      <c r="A11" s="62" t="s">
        <v>36</v>
      </c>
      <c r="B11" s="39"/>
      <c r="C11" s="40"/>
      <c r="D11" s="41"/>
      <c r="E11" s="42"/>
      <c r="F11" s="41"/>
      <c r="G11" s="42"/>
      <c r="H11" s="39"/>
      <c r="I11" s="40"/>
      <c r="J11" s="43"/>
      <c r="K11" s="44"/>
      <c r="L11" s="43"/>
      <c r="M11" s="44"/>
      <c r="N11" s="45">
        <f t="shared" si="0"/>
        <v>0</v>
      </c>
      <c r="O11" s="46">
        <f t="shared" si="1"/>
        <v>0</v>
      </c>
    </row>
    <row r="12" spans="1:15" ht="22.5" customHeight="1">
      <c r="A12" s="62" t="s">
        <v>37</v>
      </c>
      <c r="B12" s="39"/>
      <c r="C12" s="40"/>
      <c r="D12" s="41"/>
      <c r="E12" s="42"/>
      <c r="F12" s="41"/>
      <c r="G12" s="42"/>
      <c r="H12" s="39"/>
      <c r="I12" s="40"/>
      <c r="J12" s="43"/>
      <c r="K12" s="44"/>
      <c r="L12" s="43"/>
      <c r="M12" s="44"/>
      <c r="N12" s="45">
        <f t="shared" si="0"/>
        <v>0</v>
      </c>
      <c r="O12" s="46">
        <f t="shared" si="1"/>
        <v>0</v>
      </c>
    </row>
    <row r="13" spans="1:15" ht="22.5" customHeight="1">
      <c r="A13" s="62" t="s">
        <v>38</v>
      </c>
      <c r="B13" s="39"/>
      <c r="C13" s="40"/>
      <c r="D13" s="41"/>
      <c r="E13" s="42"/>
      <c r="F13" s="41"/>
      <c r="G13" s="42"/>
      <c r="H13" s="39"/>
      <c r="I13" s="40"/>
      <c r="J13" s="43"/>
      <c r="K13" s="44"/>
      <c r="L13" s="43"/>
      <c r="M13" s="44"/>
      <c r="N13" s="45">
        <f t="shared" si="0"/>
        <v>0</v>
      </c>
      <c r="O13" s="46">
        <f t="shared" si="1"/>
        <v>0</v>
      </c>
    </row>
    <row r="14" spans="1:15" ht="22.5" customHeight="1">
      <c r="A14" s="62" t="s">
        <v>39</v>
      </c>
      <c r="B14" s="39"/>
      <c r="C14" s="40"/>
      <c r="D14" s="41"/>
      <c r="E14" s="42"/>
      <c r="F14" s="41"/>
      <c r="G14" s="42"/>
      <c r="H14" s="39"/>
      <c r="I14" s="40"/>
      <c r="J14" s="43"/>
      <c r="K14" s="44"/>
      <c r="L14" s="43"/>
      <c r="M14" s="44"/>
      <c r="N14" s="45">
        <f t="shared" si="0"/>
        <v>0</v>
      </c>
      <c r="O14" s="46">
        <f t="shared" si="1"/>
        <v>0</v>
      </c>
    </row>
    <row r="15" spans="1:15" ht="22.5" customHeight="1">
      <c r="A15" s="62" t="s">
        <v>40</v>
      </c>
      <c r="B15" s="39"/>
      <c r="C15" s="40"/>
      <c r="D15" s="41"/>
      <c r="E15" s="42"/>
      <c r="F15" s="41"/>
      <c r="G15" s="42"/>
      <c r="H15" s="39"/>
      <c r="I15" s="40"/>
      <c r="J15" s="43"/>
      <c r="K15" s="44"/>
      <c r="L15" s="43"/>
      <c r="M15" s="44"/>
      <c r="N15" s="45">
        <f t="shared" si="0"/>
        <v>0</v>
      </c>
      <c r="O15" s="46">
        <f t="shared" si="1"/>
        <v>0</v>
      </c>
    </row>
    <row r="16" spans="1:15" ht="22.5" customHeight="1">
      <c r="A16" s="62" t="s">
        <v>41</v>
      </c>
      <c r="B16" s="39"/>
      <c r="C16" s="40"/>
      <c r="D16" s="41"/>
      <c r="E16" s="42"/>
      <c r="F16" s="41"/>
      <c r="G16" s="42"/>
      <c r="H16" s="39"/>
      <c r="I16" s="40"/>
      <c r="J16" s="43"/>
      <c r="K16" s="44"/>
      <c r="L16" s="43"/>
      <c r="M16" s="44"/>
      <c r="N16" s="45">
        <f t="shared" si="0"/>
        <v>0</v>
      </c>
      <c r="O16" s="46">
        <f t="shared" si="1"/>
        <v>0</v>
      </c>
    </row>
    <row r="17" spans="1:15" ht="22.5" customHeight="1">
      <c r="A17" s="62" t="s">
        <v>42</v>
      </c>
      <c r="B17" s="39"/>
      <c r="C17" s="40"/>
      <c r="D17" s="41"/>
      <c r="E17" s="42"/>
      <c r="F17" s="41"/>
      <c r="G17" s="42"/>
      <c r="H17" s="39"/>
      <c r="I17" s="40"/>
      <c r="J17" s="43"/>
      <c r="K17" s="44"/>
      <c r="L17" s="43"/>
      <c r="M17" s="44"/>
      <c r="N17" s="45">
        <f t="shared" si="0"/>
        <v>0</v>
      </c>
      <c r="O17" s="46">
        <f t="shared" si="1"/>
        <v>0</v>
      </c>
    </row>
    <row r="18" spans="1:15" ht="22.5" customHeight="1" thickBot="1">
      <c r="A18" s="63" t="s">
        <v>24</v>
      </c>
      <c r="B18" s="47"/>
      <c r="C18" s="48"/>
      <c r="D18" s="49"/>
      <c r="E18" s="50"/>
      <c r="F18" s="49"/>
      <c r="G18" s="50"/>
      <c r="H18" s="47"/>
      <c r="I18" s="48"/>
      <c r="J18" s="51"/>
      <c r="K18" s="52"/>
      <c r="L18" s="51"/>
      <c r="M18" s="52"/>
      <c r="N18" s="53">
        <f t="shared" si="0"/>
        <v>0</v>
      </c>
      <c r="O18" s="54">
        <f t="shared" si="1"/>
        <v>0</v>
      </c>
    </row>
    <row r="19" spans="1:15" ht="24.75" customHeight="1">
      <c r="A19" s="78" t="s">
        <v>7</v>
      </c>
      <c r="B19" s="11" t="s">
        <v>28</v>
      </c>
      <c r="C19" s="12" t="s">
        <v>28</v>
      </c>
      <c r="D19" s="13" t="s">
        <v>10</v>
      </c>
      <c r="E19" s="14" t="s">
        <v>10</v>
      </c>
      <c r="F19" s="13" t="s">
        <v>11</v>
      </c>
      <c r="G19" s="14" t="s">
        <v>11</v>
      </c>
      <c r="H19" s="11" t="s">
        <v>12</v>
      </c>
      <c r="I19" s="12" t="s">
        <v>12</v>
      </c>
      <c r="J19" s="13" t="s">
        <v>13</v>
      </c>
      <c r="K19" s="14" t="s">
        <v>13</v>
      </c>
      <c r="L19" s="13" t="s">
        <v>14</v>
      </c>
      <c r="M19" s="14" t="s">
        <v>14</v>
      </c>
      <c r="N19" s="84"/>
      <c r="O19" s="86"/>
    </row>
    <row r="20" spans="1:15" ht="24.75" customHeight="1" thickBot="1">
      <c r="A20" s="79"/>
      <c r="B20" s="15">
        <f aca="true" t="shared" si="2" ref="B20:M20">IF(SUM(B7:B18)=0,"",SUM(B7:B18))</f>
      </c>
      <c r="C20" s="16">
        <f>IF(SUM(C7:C18)=0,"",SUM(C7:C18))</f>
      </c>
      <c r="D20" s="17">
        <f t="shared" si="2"/>
      </c>
      <c r="E20" s="18">
        <f t="shared" si="2"/>
      </c>
      <c r="F20" s="17">
        <f t="shared" si="2"/>
      </c>
      <c r="G20" s="18">
        <f t="shared" si="2"/>
      </c>
      <c r="H20" s="15">
        <f t="shared" si="2"/>
      </c>
      <c r="I20" s="16">
        <f t="shared" si="2"/>
      </c>
      <c r="J20" s="19">
        <f t="shared" si="2"/>
      </c>
      <c r="K20" s="20">
        <f t="shared" si="2"/>
      </c>
      <c r="L20" s="19">
        <f t="shared" si="2"/>
      </c>
      <c r="M20" s="20">
        <f t="shared" si="2"/>
      </c>
      <c r="N20" s="85"/>
      <c r="O20" s="87"/>
    </row>
    <row r="21" spans="1:15" ht="24.75" customHeight="1">
      <c r="A21" s="75" t="s">
        <v>6</v>
      </c>
      <c r="B21" s="21" t="s">
        <v>29</v>
      </c>
      <c r="C21" s="22" t="s">
        <v>29</v>
      </c>
      <c r="D21" s="23" t="s">
        <v>30</v>
      </c>
      <c r="E21" s="24" t="s">
        <v>30</v>
      </c>
      <c r="F21" s="23" t="s">
        <v>31</v>
      </c>
      <c r="G21" s="24" t="s">
        <v>31</v>
      </c>
      <c r="H21" s="21" t="s">
        <v>32</v>
      </c>
      <c r="I21" s="22" t="s">
        <v>32</v>
      </c>
      <c r="J21" s="21" t="s">
        <v>15</v>
      </c>
      <c r="K21" s="25" t="s">
        <v>15</v>
      </c>
      <c r="L21" s="21" t="s">
        <v>16</v>
      </c>
      <c r="M21" s="25" t="s">
        <v>16</v>
      </c>
      <c r="N21" s="21" t="s">
        <v>8</v>
      </c>
      <c r="O21" s="25" t="s">
        <v>8</v>
      </c>
    </row>
    <row r="22" spans="1:15" ht="24.75" customHeight="1" thickBot="1">
      <c r="A22" s="76"/>
      <c r="B22" s="26">
        <f>IF(SUM(B7:B18)=0,0,SUM(B7:B18)*0.38)</f>
        <v>0</v>
      </c>
      <c r="C22" s="27">
        <f>IF(SUM(C7:C18)=0,0,SUM(C7:C18)*0.38)</f>
        <v>0</v>
      </c>
      <c r="D22" s="26">
        <f>IF(SUM(D7:D18)=0,0,SUM(D7:D18)*2.2)</f>
        <v>0</v>
      </c>
      <c r="E22" s="28">
        <f>IF(SUM(E7:E18)=0,0,SUM(E7:E18)*2.2)</f>
        <v>0</v>
      </c>
      <c r="F22" s="26">
        <f>IF(SUM(F7:F18)=0,0,SUM(F7:F18)*6)</f>
        <v>0</v>
      </c>
      <c r="G22" s="28">
        <f>IF(SUM(G7:G18)=0,0,SUM(G7:G18)*6)</f>
        <v>0</v>
      </c>
      <c r="H22" s="26">
        <f>IF(SUM(H7:H18)=0,0,SUM(H7:H18)*0.36)</f>
        <v>0</v>
      </c>
      <c r="I22" s="27">
        <f>IF(SUM(I7:I18)=0,0,SUM(I7:I18)*0.36)</f>
        <v>0</v>
      </c>
      <c r="J22" s="26">
        <f>IF(SUM(J7:J18)=0,0,SUM(J7:J18)*2.3)</f>
        <v>0</v>
      </c>
      <c r="K22" s="28">
        <f>IF(SUM(K7:K18)=0,0,SUM(K7:K18)*2.3)</f>
        <v>0</v>
      </c>
      <c r="L22" s="26">
        <f>IF(SUM(L7:L18)=0,0,SUM(L7:L18)*2.5)</f>
        <v>0</v>
      </c>
      <c r="M22" s="28">
        <f>IF(SUM(M7:M18)=0,0,SUM(M7:M18)*2.5)</f>
        <v>0</v>
      </c>
      <c r="N22" s="29">
        <f>B22+D22+F22+H22+J22+L22</f>
        <v>0</v>
      </c>
      <c r="O22" s="30">
        <f>C22+E22+G22+I22+K22+M22</f>
        <v>0</v>
      </c>
    </row>
    <row r="23" spans="1:13" s="5" customFormat="1" ht="24.75" customHeight="1">
      <c r="A23" s="67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4"/>
      <c r="M23" s="4"/>
    </row>
  </sheetData>
  <sheetProtection sheet="1" objects="1" scenarios="1"/>
  <mergeCells count="19">
    <mergeCell ref="J1:O1"/>
    <mergeCell ref="N19:N20"/>
    <mergeCell ref="O19:O20"/>
    <mergeCell ref="A1:G1"/>
    <mergeCell ref="H1:I1"/>
    <mergeCell ref="L5:M5"/>
    <mergeCell ref="H2:M2"/>
    <mergeCell ref="N2:O2"/>
    <mergeCell ref="N3:O3"/>
    <mergeCell ref="N5:O5"/>
    <mergeCell ref="B2:G2"/>
    <mergeCell ref="D5:E5"/>
    <mergeCell ref="A2:A3"/>
    <mergeCell ref="A21:A22"/>
    <mergeCell ref="J5:K5"/>
    <mergeCell ref="A19:A20"/>
    <mergeCell ref="B5:C5"/>
    <mergeCell ref="F5:G5"/>
    <mergeCell ref="H5:I5"/>
  </mergeCells>
  <dataValidations count="2">
    <dataValidation allowBlank="1" showInputMessage="1" showErrorMessage="1" imeMode="hiragana" sqref="A1:A2 D3:D5 E4 B4:C4 B5 J3 A23:K23 A21:O21 N5:O5 H5 B2:B3 G4:M4 L3 H1:H3 L5 J5 F3:F5 A5:A19"/>
    <dataValidation allowBlank="1" showInputMessage="1" showErrorMessage="1" imeMode="off" sqref="B22:M22 K3 B20:M20 M3 C3 E3 G3 I3 B6:O18"/>
  </dataValidations>
  <printOptions/>
  <pageMargins left="0.31496062992125984" right="0.31496062992125984" top="0.7874015748031497" bottom="0.1968503937007874" header="0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秋元 卓哉</cp:lastModifiedBy>
  <cp:lastPrinted>2015-02-12T02:43:36Z</cp:lastPrinted>
  <dcterms:created xsi:type="dcterms:W3CDTF">2008-12-03T04:14:40Z</dcterms:created>
  <dcterms:modified xsi:type="dcterms:W3CDTF">2015-04-07T07:35:20Z</dcterms:modified>
  <cp:category/>
  <cp:version/>
  <cp:contentType/>
  <cp:contentStatus/>
</cp:coreProperties>
</file>